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sse\Documents\Nattsländan\Årsmöte 2016\"/>
    </mc:Choice>
  </mc:AlternateContent>
  <bookViews>
    <workbookView xWindow="0" yWindow="0" windowWidth="18870" windowHeight="1051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Blad1!$A$1:$I$95</definedName>
  </definedNames>
  <calcPr calcId="152511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D32" i="1"/>
  <c r="E32" i="1"/>
  <c r="F32" i="1"/>
  <c r="G32" i="1"/>
  <c r="H32" i="1"/>
  <c r="C34" i="1"/>
  <c r="D34" i="1"/>
  <c r="E34" i="1"/>
  <c r="F34" i="1"/>
  <c r="G34" i="1"/>
  <c r="H34" i="1"/>
  <c r="E46" i="1"/>
  <c r="F46" i="1"/>
  <c r="G46" i="1"/>
  <c r="H46" i="1"/>
  <c r="D55" i="1"/>
  <c r="D40" i="1"/>
  <c r="D46" i="1"/>
  <c r="E55" i="1"/>
  <c r="F55" i="1"/>
  <c r="G55" i="1"/>
  <c r="H55" i="1"/>
  <c r="D67" i="1"/>
  <c r="E67" i="1"/>
  <c r="F67" i="1"/>
  <c r="G67" i="1"/>
  <c r="H67" i="1"/>
  <c r="D73" i="1"/>
  <c r="E73" i="1"/>
  <c r="G73" i="1"/>
  <c r="H73" i="1"/>
  <c r="D80" i="1"/>
  <c r="E80" i="1"/>
  <c r="F80" i="1"/>
  <c r="G80" i="1"/>
  <c r="H80" i="1"/>
  <c r="D86" i="1"/>
  <c r="E86" i="1"/>
  <c r="G86" i="1"/>
  <c r="H86" i="1"/>
  <c r="D88" i="1"/>
  <c r="E88" i="1"/>
  <c r="G88" i="1"/>
  <c r="H88" i="1"/>
</calcChain>
</file>

<file path=xl/sharedStrings.xml><?xml version="1.0" encoding="utf-8"?>
<sst xmlns="http://schemas.openxmlformats.org/spreadsheetml/2006/main" count="87" uniqueCount="65">
  <si>
    <t>Intäkter</t>
  </si>
  <si>
    <t>Kostnader</t>
  </si>
  <si>
    <t>Värme</t>
  </si>
  <si>
    <t>Vatten</t>
  </si>
  <si>
    <t>El</t>
  </si>
  <si>
    <t>Tomträtt</t>
  </si>
  <si>
    <t>Försäkring</t>
  </si>
  <si>
    <t>Kabel TV</t>
  </si>
  <si>
    <t>Energi och vattenavräkning</t>
  </si>
  <si>
    <t>Tillgångar</t>
  </si>
  <si>
    <t>Bank</t>
  </si>
  <si>
    <t>Skulder och eget kapital</t>
  </si>
  <si>
    <t>Leverantörsskulder</t>
  </si>
  <si>
    <t>Förskottsbetalda avgifter</t>
  </si>
  <si>
    <t>Energiavräkning</t>
  </si>
  <si>
    <t>Reparationsfond</t>
  </si>
  <si>
    <t>Eget kapital ingående</t>
  </si>
  <si>
    <t>Årets resultat</t>
  </si>
  <si>
    <t>Uttag reparationsfond</t>
  </si>
  <si>
    <t>Gräsklippning</t>
  </si>
  <si>
    <t xml:space="preserve">Avgifter </t>
  </si>
  <si>
    <t>RESULTATRÄKNING</t>
  </si>
  <si>
    <t>Arvode och sociala avgifter</t>
  </si>
  <si>
    <t xml:space="preserve">Ränta </t>
  </si>
  <si>
    <t>Avskrivning värmemätare(15 år)</t>
  </si>
  <si>
    <t>Avskrivning aktivitetsplan(10 år)</t>
  </si>
  <si>
    <t>Aktivitetsplanen</t>
  </si>
  <si>
    <t>Bokslut</t>
  </si>
  <si>
    <t>SAMFÄLLIGHETSFÖRENINGEN NATTSLÄNDAN; Budgetförslag</t>
  </si>
  <si>
    <t>Avsättning reparationsfond</t>
  </si>
  <si>
    <t>Budget</t>
  </si>
  <si>
    <t>Förslag</t>
  </si>
  <si>
    <t>Kvartalsavgift</t>
  </si>
  <si>
    <t>SUMMA</t>
  </si>
  <si>
    <t>Värmemätare</t>
  </si>
  <si>
    <t>6 000:-</t>
  </si>
  <si>
    <t>Investeringar och underhåll</t>
  </si>
  <si>
    <t>Snöröjning, sandning</t>
  </si>
  <si>
    <t>Övriga intäkter</t>
  </si>
  <si>
    <t>Avskrivning undercentral (15 år)</t>
  </si>
  <si>
    <t>Undercentralen</t>
  </si>
  <si>
    <t>Norra lekplatsen</t>
  </si>
  <si>
    <t>Södra lekplatsen</t>
  </si>
  <si>
    <t>BALANSRÄKNING 1</t>
  </si>
  <si>
    <t>BALANSRÄKNING 2</t>
  </si>
  <si>
    <t>Anläggningstillgångar</t>
  </si>
  <si>
    <t>TILLGÅNGAR</t>
  </si>
  <si>
    <t>Summa anläggningstillgångar</t>
  </si>
  <si>
    <t>Omsättningstllgångar</t>
  </si>
  <si>
    <t>Kassa och bank</t>
  </si>
  <si>
    <t>Summa omsättningstillgångar</t>
  </si>
  <si>
    <t>SUMMA TILLGÅNGAR</t>
  </si>
  <si>
    <t>SKULDER OCH EGET KAPITAL</t>
  </si>
  <si>
    <t>Eget kapital</t>
  </si>
  <si>
    <t>Summa eget kapital</t>
  </si>
  <si>
    <t>Kortfristiga skulder</t>
  </si>
  <si>
    <t>Energiavräkning skuld</t>
  </si>
  <si>
    <t>Summa kortfristiga skulder</t>
  </si>
  <si>
    <t>SUMMA SKULDER OC`H</t>
  </si>
  <si>
    <t>EGET KAPITAL</t>
  </si>
  <si>
    <t>SOLIDITET</t>
  </si>
  <si>
    <t>6 500:-</t>
  </si>
  <si>
    <t>(från kvartal 3)</t>
  </si>
  <si>
    <t>Avskrivning N.lekplatsen(10 år)</t>
  </si>
  <si>
    <t>Avskrivning S.lekplatsen(10 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</si>
</sst>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r&quot;_-;\-* #,##0.00\ &quot;kr&quot;_-;_-* &quot;-&quot;??\ &quot;kr&quot;_-;_-@_-"/>
    <numFmt numFmtId="164" formatCode="0.0%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37" fontId="0" fillId="0" borderId="1" xfId="0" applyNumberFormat="1" applyBorder="1"/>
    <xf numFmtId="0" fontId="0" fillId="0" borderId="2" xfId="0" applyBorder="1"/>
    <xf numFmtId="0" fontId="3" fillId="0" borderId="0" xfId="0" applyFont="1" applyBorder="1" applyAlignment="1">
      <alignment horizontal="center"/>
    </xf>
    <xf numFmtId="0" fontId="0" fillId="0" borderId="3" xfId="0" applyBorder="1"/>
    <xf numFmtId="37" fontId="0" fillId="0" borderId="3" xfId="0" applyNumberFormat="1" applyBorder="1"/>
    <xf numFmtId="0" fontId="2" fillId="0" borderId="2" xfId="0" applyFont="1" applyBorder="1"/>
    <xf numFmtId="37" fontId="2" fillId="0" borderId="2" xfId="0" applyNumberFormat="1" applyFont="1" applyBorder="1"/>
    <xf numFmtId="0" fontId="0" fillId="0" borderId="4" xfId="0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2" xfId="0" applyNumberForma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3" fillId="0" borderId="4" xfId="0" applyFont="1" applyBorder="1"/>
    <xf numFmtId="0" fontId="6" fillId="0" borderId="0" xfId="0" applyFont="1" applyBorder="1"/>
    <xf numFmtId="44" fontId="7" fillId="0" borderId="0" xfId="1" applyFont="1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37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Fill="1" applyBorder="1"/>
    <xf numFmtId="3" fontId="9" fillId="0" borderId="1" xfId="0" applyNumberFormat="1" applyFont="1" applyBorder="1"/>
    <xf numFmtId="3" fontId="0" fillId="0" borderId="1" xfId="0" applyNumberFormat="1" applyFill="1" applyBorder="1"/>
    <xf numFmtId="3" fontId="8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/>
    <xf numFmtId="3" fontId="0" fillId="0" borderId="7" xfId="0" applyNumberFormat="1" applyBorder="1"/>
    <xf numFmtId="0" fontId="10" fillId="0" borderId="0" xfId="0" applyFont="1" applyAlignment="1">
      <alignment horizontal="center"/>
    </xf>
    <xf numFmtId="0" fontId="10" fillId="0" borderId="4" xfId="0" applyFont="1" applyBorder="1"/>
    <xf numFmtId="0" fontId="8" fillId="0" borderId="0" xfId="0" applyFont="1" applyAlignment="1">
      <alignment horizontal="right"/>
    </xf>
    <xf numFmtId="0" fontId="4" fillId="0" borderId="4" xfId="0" applyFont="1" applyBorder="1"/>
    <xf numFmtId="3" fontId="9" fillId="0" borderId="7" xfId="0" applyNumberFormat="1" applyFont="1" applyBorder="1"/>
    <xf numFmtId="0" fontId="8" fillId="0" borderId="0" xfId="0" applyFont="1" applyBorder="1" applyAlignment="1">
      <alignment horizontal="right"/>
    </xf>
    <xf numFmtId="3" fontId="2" fillId="0" borderId="2" xfId="0" applyNumberFormat="1" applyFont="1" applyBorder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0" xfId="0" applyFont="1"/>
    <xf numFmtId="0" fontId="9" fillId="0" borderId="0" xfId="0" applyFont="1"/>
    <xf numFmtId="0" fontId="0" fillId="0" borderId="8" xfId="0" applyBorder="1"/>
    <xf numFmtId="3" fontId="0" fillId="0" borderId="8" xfId="0" applyNumberFormat="1" applyBorder="1"/>
    <xf numFmtId="3" fontId="2" fillId="0" borderId="8" xfId="0" applyNumberFormat="1" applyFont="1" applyBorder="1"/>
    <xf numFmtId="0" fontId="0" fillId="0" borderId="9" xfId="0" applyBorder="1"/>
    <xf numFmtId="3" fontId="0" fillId="0" borderId="9" xfId="0" applyNumberFormat="1" applyBorder="1"/>
    <xf numFmtId="3" fontId="2" fillId="0" borderId="10" xfId="0" applyNumberFormat="1" applyFont="1" applyBorder="1"/>
    <xf numFmtId="3" fontId="8" fillId="0" borderId="2" xfId="0" applyNumberFormat="1" applyFont="1" applyBorder="1"/>
    <xf numFmtId="3" fontId="8" fillId="0" borderId="9" xfId="0" applyNumberFormat="1" applyFont="1" applyBorder="1"/>
    <xf numFmtId="3" fontId="2" fillId="0" borderId="9" xfId="0" applyNumberFormat="1" applyFont="1" applyBorder="1"/>
    <xf numFmtId="164" fontId="0" fillId="0" borderId="0" xfId="0" applyNumberFormat="1"/>
    <xf numFmtId="164" fontId="11" fillId="0" borderId="0" xfId="0" applyNumberFormat="1" applyFont="1" applyBorder="1"/>
    <xf numFmtId="164" fontId="11" fillId="0" borderId="0" xfId="0" applyNumberFormat="1" applyFont="1"/>
    <xf numFmtId="0" fontId="2" fillId="0" borderId="0" xfId="0" applyFont="1" applyFill="1" applyBorder="1"/>
    <xf numFmtId="3" fontId="2" fillId="0" borderId="0" xfId="0" applyNumberFormat="1" applyFont="1" applyBorder="1"/>
    <xf numFmtId="3" fontId="0" fillId="0" borderId="11" xfId="0" applyNumberFormat="1" applyBorder="1"/>
    <xf numFmtId="0" fontId="0" fillId="0" borderId="11" xfId="0" applyBorder="1"/>
    <xf numFmtId="0" fontId="4" fillId="0" borderId="0" xfId="0" applyFont="1" applyAlignment="1">
      <alignment horizontal="righ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view="pageBreakPreview" topLeftCell="A31" zoomScale="60" zoomScaleNormal="100" workbookViewId="0">
      <selection activeCell="H92" sqref="H92"/>
    </sheetView>
  </sheetViews>
  <sheetFormatPr defaultRowHeight="12.75" x14ac:dyDescent="0.2"/>
  <cols>
    <col min="2" max="2" width="28" customWidth="1"/>
    <col min="3" max="3" width="2.42578125" hidden="1" customWidth="1"/>
    <col min="4" max="4" width="13.28515625" style="3" bestFit="1" customWidth="1"/>
    <col min="5" max="5" width="13.7109375" bestFit="1" customWidth="1"/>
    <col min="6" max="6" width="14.7109375" bestFit="1" customWidth="1"/>
    <col min="7" max="7" width="13.42578125" bestFit="1" customWidth="1"/>
    <col min="8" max="8" width="14.42578125" bestFit="1" customWidth="1"/>
  </cols>
  <sheetData>
    <row r="1" spans="1:11" s="21" customFormat="1" ht="15.75" x14ac:dyDescent="0.25">
      <c r="B1" s="22" t="s">
        <v>28</v>
      </c>
    </row>
    <row r="2" spans="1:11" x14ac:dyDescent="0.2">
      <c r="B2" s="3"/>
      <c r="C2" s="3"/>
      <c r="D2" s="7">
        <v>2013</v>
      </c>
      <c r="E2" s="33">
        <v>2014</v>
      </c>
      <c r="F2" s="33">
        <v>2015</v>
      </c>
      <c r="G2" s="33">
        <v>2016</v>
      </c>
      <c r="H2" s="33">
        <v>2017</v>
      </c>
    </row>
    <row r="3" spans="1:11" ht="16.5" customHeight="1" x14ac:dyDescent="0.2">
      <c r="B3" s="4" t="s">
        <v>21</v>
      </c>
      <c r="C3" s="3"/>
      <c r="D3" s="25" t="s">
        <v>27</v>
      </c>
      <c r="E3" s="23" t="s">
        <v>27</v>
      </c>
      <c r="F3" s="23" t="s">
        <v>27</v>
      </c>
      <c r="G3" s="23" t="s">
        <v>30</v>
      </c>
      <c r="H3" s="23" t="s">
        <v>31</v>
      </c>
    </row>
    <row r="4" spans="1:11" s="16" customFormat="1" ht="11.25" x14ac:dyDescent="0.2">
      <c r="B4" s="18"/>
      <c r="C4" s="19"/>
      <c r="D4" s="18"/>
    </row>
    <row r="5" spans="1:11" x14ac:dyDescent="0.2">
      <c r="B5" s="20" t="s">
        <v>0</v>
      </c>
      <c r="C5" s="8"/>
      <c r="D5" s="12"/>
      <c r="F5" s="12"/>
      <c r="G5" s="12"/>
      <c r="H5" s="12"/>
    </row>
    <row r="6" spans="1:11" x14ac:dyDescent="0.2">
      <c r="B6" s="6" t="s">
        <v>20</v>
      </c>
      <c r="C6" s="5"/>
      <c r="D6" s="13">
        <v>1848000</v>
      </c>
      <c r="E6" s="13">
        <v>1848000</v>
      </c>
      <c r="F6" s="13">
        <v>1848000</v>
      </c>
      <c r="G6" s="13">
        <v>1925000</v>
      </c>
      <c r="H6" s="13">
        <v>2002000</v>
      </c>
    </row>
    <row r="7" spans="1:11" x14ac:dyDescent="0.2">
      <c r="B7" s="1" t="s">
        <v>38</v>
      </c>
      <c r="C7" s="5"/>
      <c r="D7" s="13">
        <v>5000</v>
      </c>
      <c r="E7" s="35">
        <v>8600</v>
      </c>
      <c r="F7" s="13">
        <v>5000</v>
      </c>
      <c r="G7" s="13">
        <v>5000</v>
      </c>
      <c r="H7" s="13">
        <v>5000</v>
      </c>
      <c r="J7" s="3"/>
      <c r="K7" s="3"/>
    </row>
    <row r="8" spans="1:11" x14ac:dyDescent="0.2">
      <c r="B8" s="1" t="s">
        <v>18</v>
      </c>
      <c r="C8" s="5"/>
      <c r="D8" s="13">
        <v>20000</v>
      </c>
      <c r="E8" s="13">
        <v>15000</v>
      </c>
      <c r="F8" s="15">
        <v>35000</v>
      </c>
      <c r="G8" s="13"/>
      <c r="H8" s="1"/>
    </row>
    <row r="9" spans="1:11" x14ac:dyDescent="0.2">
      <c r="B9" s="2" t="s">
        <v>33</v>
      </c>
      <c r="C9" s="5"/>
      <c r="D9" s="14">
        <f>SUM(D6:D8)</f>
        <v>1873000</v>
      </c>
      <c r="E9" s="14">
        <f>SUM(E6:E8)</f>
        <v>1871600</v>
      </c>
      <c r="F9" s="14">
        <f>SUM(F6:F8)</f>
        <v>1888000</v>
      </c>
      <c r="G9" s="14">
        <f>SUM(G6:G8)</f>
        <v>1930000</v>
      </c>
      <c r="H9" s="42">
        <f>SUM(H6:H7)</f>
        <v>2007000</v>
      </c>
    </row>
    <row r="10" spans="1:11" x14ac:dyDescent="0.2">
      <c r="A10" s="3"/>
      <c r="B10" s="26" t="s">
        <v>32</v>
      </c>
      <c r="C10" s="27"/>
      <c r="D10" s="32" t="s">
        <v>35</v>
      </c>
      <c r="E10" s="28" t="s">
        <v>35</v>
      </c>
      <c r="F10" s="38" t="s">
        <v>35</v>
      </c>
      <c r="G10" s="41" t="s">
        <v>35</v>
      </c>
      <c r="H10" s="41" t="s">
        <v>61</v>
      </c>
    </row>
    <row r="11" spans="1:11" x14ac:dyDescent="0.2">
      <c r="A11" s="3"/>
      <c r="B11" s="26"/>
      <c r="C11" s="27"/>
      <c r="D11" s="32"/>
      <c r="E11" s="36"/>
      <c r="F11" s="16"/>
      <c r="G11" s="38" t="s">
        <v>61</v>
      </c>
    </row>
    <row r="12" spans="1:11" x14ac:dyDescent="0.2">
      <c r="B12" s="26"/>
      <c r="C12" s="27"/>
      <c r="E12" s="28"/>
      <c r="F12" s="38"/>
      <c r="G12" s="64" t="s">
        <v>62</v>
      </c>
    </row>
    <row r="13" spans="1:11" x14ac:dyDescent="0.2">
      <c r="B13" s="20" t="s">
        <v>1</v>
      </c>
      <c r="C13" s="9"/>
      <c r="D13" s="12"/>
      <c r="E13" s="37"/>
      <c r="F13" s="39"/>
      <c r="G13" s="12"/>
      <c r="H13" s="12"/>
      <c r="I13" s="3"/>
    </row>
    <row r="14" spans="1:11" x14ac:dyDescent="0.2">
      <c r="B14" s="1" t="s">
        <v>2</v>
      </c>
      <c r="C14" s="5"/>
      <c r="D14" s="13">
        <v>938800</v>
      </c>
      <c r="E14" s="35">
        <v>875940</v>
      </c>
      <c r="F14" s="13">
        <v>881230</v>
      </c>
      <c r="G14" s="13">
        <v>925000</v>
      </c>
      <c r="H14" s="13">
        <v>925000</v>
      </c>
    </row>
    <row r="15" spans="1:11" x14ac:dyDescent="0.2">
      <c r="B15" s="1" t="s">
        <v>3</v>
      </c>
      <c r="C15" s="5"/>
      <c r="D15" s="13">
        <v>265809</v>
      </c>
      <c r="E15" s="13">
        <v>285530</v>
      </c>
      <c r="F15" s="13">
        <v>308318</v>
      </c>
      <c r="G15" s="13">
        <v>340000</v>
      </c>
      <c r="H15" s="13">
        <v>350000</v>
      </c>
    </row>
    <row r="16" spans="1:11" x14ac:dyDescent="0.2">
      <c r="B16" s="1" t="s">
        <v>8</v>
      </c>
      <c r="C16" s="5"/>
      <c r="D16" s="13">
        <v>40391</v>
      </c>
      <c r="E16" s="13">
        <v>88530</v>
      </c>
      <c r="F16" s="13">
        <v>60452</v>
      </c>
      <c r="G16" s="1">
        <v>0</v>
      </c>
      <c r="H16" s="1">
        <v>0</v>
      </c>
    </row>
    <row r="17" spans="2:9" x14ac:dyDescent="0.2">
      <c r="B17" s="1" t="s">
        <v>4</v>
      </c>
      <c r="C17" s="5"/>
      <c r="D17" s="13">
        <v>71470</v>
      </c>
      <c r="E17" s="40">
        <v>65608</v>
      </c>
      <c r="F17" s="13">
        <v>59243</v>
      </c>
      <c r="G17" s="13">
        <v>60000</v>
      </c>
      <c r="H17" s="13">
        <v>60000</v>
      </c>
    </row>
    <row r="18" spans="2:9" x14ac:dyDescent="0.2">
      <c r="B18" s="1" t="s">
        <v>37</v>
      </c>
      <c r="C18" s="5"/>
      <c r="D18" s="13">
        <v>15373</v>
      </c>
      <c r="E18" s="13">
        <v>24165</v>
      </c>
      <c r="F18" s="30">
        <v>27264</v>
      </c>
      <c r="G18" s="13">
        <v>30000</v>
      </c>
      <c r="H18" s="13">
        <v>30000</v>
      </c>
    </row>
    <row r="19" spans="2:9" x14ac:dyDescent="0.2">
      <c r="B19" s="1" t="s">
        <v>19</v>
      </c>
      <c r="C19" s="5"/>
      <c r="D19" s="13">
        <v>35260</v>
      </c>
      <c r="E19" s="35">
        <v>38818</v>
      </c>
      <c r="F19" s="13">
        <v>39943</v>
      </c>
      <c r="G19" s="13">
        <v>40000</v>
      </c>
      <c r="H19" s="13">
        <v>40000</v>
      </c>
    </row>
    <row r="20" spans="2:9" x14ac:dyDescent="0.2">
      <c r="B20" s="1" t="s">
        <v>5</v>
      </c>
      <c r="C20" s="5"/>
      <c r="D20" s="31">
        <v>1353</v>
      </c>
      <c r="E20" s="13">
        <v>1353</v>
      </c>
      <c r="F20" s="13">
        <v>1353</v>
      </c>
      <c r="G20" s="13">
        <v>1500</v>
      </c>
      <c r="H20" s="13">
        <v>1500</v>
      </c>
    </row>
    <row r="21" spans="2:9" x14ac:dyDescent="0.2">
      <c r="B21" s="1" t="s">
        <v>6</v>
      </c>
      <c r="C21" s="5"/>
      <c r="D21" s="13">
        <v>8688</v>
      </c>
      <c r="E21" s="35">
        <v>9079</v>
      </c>
      <c r="F21" s="13">
        <v>6476</v>
      </c>
      <c r="G21" s="13">
        <v>7000</v>
      </c>
      <c r="H21" s="13">
        <v>7000</v>
      </c>
    </row>
    <row r="22" spans="2:9" x14ac:dyDescent="0.2">
      <c r="B22" s="1" t="s">
        <v>22</v>
      </c>
      <c r="C22" s="5"/>
      <c r="D22" s="13">
        <v>56362</v>
      </c>
      <c r="E22" s="13">
        <v>56285</v>
      </c>
      <c r="F22" s="13">
        <v>56616</v>
      </c>
      <c r="G22" s="13">
        <v>57000</v>
      </c>
      <c r="H22" s="13">
        <v>57000</v>
      </c>
    </row>
    <row r="23" spans="2:9" x14ac:dyDescent="0.2">
      <c r="B23" s="1" t="s">
        <v>7</v>
      </c>
      <c r="C23" s="5"/>
      <c r="D23" s="13">
        <v>94339</v>
      </c>
      <c r="E23" s="35">
        <v>96392</v>
      </c>
      <c r="F23" s="13">
        <v>97548</v>
      </c>
      <c r="G23" s="13">
        <v>100000</v>
      </c>
      <c r="H23" s="13">
        <v>100000</v>
      </c>
    </row>
    <row r="24" spans="2:9" x14ac:dyDescent="0.2">
      <c r="B24" s="1" t="s">
        <v>36</v>
      </c>
      <c r="C24" s="5"/>
      <c r="D24" s="30">
        <v>81933</v>
      </c>
      <c r="E24" s="30">
        <v>181274</v>
      </c>
      <c r="F24" s="13">
        <v>144932</v>
      </c>
      <c r="G24" s="13">
        <v>150000</v>
      </c>
      <c r="H24" s="13">
        <v>150000</v>
      </c>
      <c r="I24" s="3"/>
    </row>
    <row r="25" spans="2:9" x14ac:dyDescent="0.2">
      <c r="B25" s="6" t="s">
        <v>29</v>
      </c>
      <c r="C25" s="5"/>
      <c r="D25" s="13">
        <v>77000</v>
      </c>
      <c r="E25" s="13">
        <v>77000</v>
      </c>
      <c r="F25" s="13">
        <v>77000</v>
      </c>
      <c r="G25" s="13">
        <v>77000</v>
      </c>
      <c r="H25" s="13">
        <v>127000</v>
      </c>
    </row>
    <row r="26" spans="2:9" x14ac:dyDescent="0.2">
      <c r="B26" s="1" t="s">
        <v>24</v>
      </c>
      <c r="C26" s="5"/>
      <c r="D26" s="13">
        <v>62400</v>
      </c>
      <c r="E26" s="35">
        <v>62400</v>
      </c>
      <c r="F26" s="13">
        <v>62400</v>
      </c>
      <c r="G26" s="13">
        <v>62400</v>
      </c>
      <c r="H26" s="13">
        <v>62400</v>
      </c>
    </row>
    <row r="27" spans="2:9" x14ac:dyDescent="0.2">
      <c r="B27" s="1" t="s">
        <v>25</v>
      </c>
      <c r="C27" s="5"/>
      <c r="D27" s="13">
        <v>17900</v>
      </c>
      <c r="E27" s="13">
        <v>17900</v>
      </c>
      <c r="F27" s="13">
        <v>17900</v>
      </c>
      <c r="G27" s="13">
        <v>17900</v>
      </c>
      <c r="H27" s="13">
        <v>17900</v>
      </c>
    </row>
    <row r="28" spans="2:9" x14ac:dyDescent="0.2">
      <c r="B28" s="1" t="s">
        <v>39</v>
      </c>
      <c r="C28" s="5"/>
      <c r="D28" s="15"/>
      <c r="E28" s="13"/>
      <c r="F28" s="15">
        <v>18500</v>
      </c>
      <c r="G28" s="15">
        <v>18500</v>
      </c>
      <c r="H28" s="13">
        <v>18500</v>
      </c>
    </row>
    <row r="29" spans="2:9" x14ac:dyDescent="0.2">
      <c r="B29" s="1" t="s">
        <v>63</v>
      </c>
      <c r="C29" s="5"/>
      <c r="D29" s="15"/>
      <c r="E29" s="13"/>
      <c r="F29" s="15"/>
      <c r="G29" s="15">
        <v>25000</v>
      </c>
      <c r="H29" s="13">
        <v>25000</v>
      </c>
    </row>
    <row r="30" spans="2:9" x14ac:dyDescent="0.2">
      <c r="B30" s="1" t="s">
        <v>64</v>
      </c>
      <c r="C30" s="5"/>
      <c r="D30" s="15"/>
      <c r="E30" s="13"/>
      <c r="F30" s="15"/>
      <c r="G30" s="15"/>
      <c r="H30" s="13">
        <v>25000</v>
      </c>
    </row>
    <row r="31" spans="2:9" x14ac:dyDescent="0.2">
      <c r="B31" s="1" t="s">
        <v>23</v>
      </c>
      <c r="C31" s="5"/>
      <c r="D31" s="15">
        <v>12379</v>
      </c>
      <c r="E31" s="35">
        <v>5714</v>
      </c>
      <c r="F31" s="15">
        <v>4435</v>
      </c>
      <c r="G31" s="15">
        <v>8000</v>
      </c>
      <c r="H31" s="13">
        <v>10000</v>
      </c>
    </row>
    <row r="32" spans="2:9" x14ac:dyDescent="0.2">
      <c r="B32" s="2" t="s">
        <v>33</v>
      </c>
      <c r="C32" s="5"/>
      <c r="D32" s="14">
        <f>SUM(D14:D31)</f>
        <v>1779457</v>
      </c>
      <c r="E32" s="14">
        <f>SUM(E14:E31)</f>
        <v>1885988</v>
      </c>
      <c r="F32" s="14">
        <f>SUM(F14:F31)</f>
        <v>1863610</v>
      </c>
      <c r="G32" s="14">
        <f>SUM(G14:G31)</f>
        <v>1919300</v>
      </c>
      <c r="H32" s="14">
        <f>SUM(H14:H31)</f>
        <v>2006300</v>
      </c>
    </row>
    <row r="33" spans="2:9" x14ac:dyDescent="0.2">
      <c r="B33" s="12"/>
      <c r="C33" s="9"/>
      <c r="F33" s="24"/>
      <c r="G33" s="24"/>
      <c r="H33" s="24"/>
    </row>
    <row r="34" spans="2:9" x14ac:dyDescent="0.2">
      <c r="B34" s="10" t="s">
        <v>17</v>
      </c>
      <c r="C34" s="11">
        <f t="shared" ref="C34:H34" si="0">SUM(C9-C32)</f>
        <v>0</v>
      </c>
      <c r="D34" s="14">
        <f t="shared" si="0"/>
        <v>93543</v>
      </c>
      <c r="E34" s="14">
        <f t="shared" si="0"/>
        <v>-14388</v>
      </c>
      <c r="F34" s="14">
        <f t="shared" si="0"/>
        <v>24390</v>
      </c>
      <c r="G34" s="14">
        <f t="shared" si="0"/>
        <v>10700</v>
      </c>
      <c r="H34" s="14">
        <f t="shared" si="0"/>
        <v>700</v>
      </c>
    </row>
    <row r="35" spans="2:9" x14ac:dyDescent="0.2">
      <c r="B35" s="4"/>
      <c r="C35" s="3"/>
    </row>
    <row r="36" spans="2:9" x14ac:dyDescent="0.2">
      <c r="B36" s="4"/>
      <c r="C36" s="3"/>
    </row>
    <row r="37" spans="2:9" x14ac:dyDescent="0.2">
      <c r="B37" s="2" t="s">
        <v>43</v>
      </c>
      <c r="C37" s="3"/>
    </row>
    <row r="38" spans="2:9" s="16" customFormat="1" ht="11.25" x14ac:dyDescent="0.2">
      <c r="B38" s="17"/>
      <c r="C38" s="18"/>
      <c r="D38" s="18"/>
    </row>
    <row r="39" spans="2:9" x14ac:dyDescent="0.2">
      <c r="B39" s="20" t="s">
        <v>9</v>
      </c>
      <c r="C39" s="8"/>
      <c r="D39" s="12"/>
      <c r="F39" s="12"/>
      <c r="G39" s="12"/>
      <c r="H39" s="12"/>
    </row>
    <row r="40" spans="2:9" x14ac:dyDescent="0.2">
      <c r="B40" s="6" t="s">
        <v>10</v>
      </c>
      <c r="C40" s="1"/>
      <c r="D40" s="13">
        <f>D55-D41-D42</f>
        <v>185718</v>
      </c>
      <c r="E40" s="13">
        <v>382560</v>
      </c>
      <c r="F40" s="13">
        <v>355504</v>
      </c>
      <c r="G40" s="13">
        <v>256585</v>
      </c>
      <c r="H40" s="13">
        <v>283085</v>
      </c>
    </row>
    <row r="41" spans="2:9" x14ac:dyDescent="0.2">
      <c r="B41" s="1" t="s">
        <v>34</v>
      </c>
      <c r="C41" s="1"/>
      <c r="D41" s="13">
        <v>624021</v>
      </c>
      <c r="E41" s="13">
        <v>561621</v>
      </c>
      <c r="F41" s="13">
        <v>499221</v>
      </c>
      <c r="G41" s="13">
        <v>436821</v>
      </c>
      <c r="H41" s="13">
        <v>374421</v>
      </c>
    </row>
    <row r="42" spans="2:9" x14ac:dyDescent="0.2">
      <c r="B42" s="1" t="s">
        <v>26</v>
      </c>
      <c r="C42" s="1"/>
      <c r="D42" s="13">
        <v>89200</v>
      </c>
      <c r="E42" s="13">
        <v>71300</v>
      </c>
      <c r="F42" s="13">
        <v>53400</v>
      </c>
      <c r="G42" s="13">
        <v>35500</v>
      </c>
      <c r="H42" s="13">
        <v>17600</v>
      </c>
    </row>
    <row r="43" spans="2:9" x14ac:dyDescent="0.2">
      <c r="B43" s="1" t="s">
        <v>40</v>
      </c>
      <c r="C43" s="1"/>
      <c r="D43" s="13"/>
      <c r="E43" s="13"/>
      <c r="F43" s="13">
        <v>166208</v>
      </c>
      <c r="G43" s="13">
        <v>147708</v>
      </c>
      <c r="H43" s="13">
        <v>129208</v>
      </c>
    </row>
    <row r="44" spans="2:9" x14ac:dyDescent="0.2">
      <c r="B44" s="1" t="s">
        <v>41</v>
      </c>
      <c r="C44" s="1"/>
      <c r="D44" s="13"/>
      <c r="E44" s="13"/>
      <c r="F44" s="13"/>
      <c r="G44" s="13">
        <v>225000</v>
      </c>
      <c r="H44" s="15">
        <v>200000</v>
      </c>
    </row>
    <row r="45" spans="2:9" x14ac:dyDescent="0.2">
      <c r="B45" s="1" t="s">
        <v>42</v>
      </c>
      <c r="C45" s="1"/>
      <c r="D45" s="13"/>
      <c r="E45" s="35"/>
      <c r="F45" s="13"/>
      <c r="G45" s="13"/>
      <c r="H45" s="15">
        <v>225000</v>
      </c>
    </row>
    <row r="46" spans="2:9" x14ac:dyDescent="0.2">
      <c r="B46" s="2" t="s">
        <v>33</v>
      </c>
      <c r="C46" s="2"/>
      <c r="D46" s="14">
        <f>SUM(D40:D42)</f>
        <v>898939</v>
      </c>
      <c r="E46" s="14">
        <f>SUM(E40:E42)</f>
        <v>1015481</v>
      </c>
      <c r="F46" s="14">
        <f>SUM(F40:F43)</f>
        <v>1074333</v>
      </c>
      <c r="G46" s="14">
        <f>SUM(G40:G44)</f>
        <v>1101614</v>
      </c>
      <c r="H46" s="42">
        <f>SUM(H40:H45)</f>
        <v>1229314</v>
      </c>
    </row>
    <row r="47" spans="2:9" x14ac:dyDescent="0.2">
      <c r="B47" s="3"/>
      <c r="C47" s="8"/>
      <c r="E47" s="3"/>
    </row>
    <row r="48" spans="2:9" x14ac:dyDescent="0.2">
      <c r="B48" s="20" t="s">
        <v>11</v>
      </c>
      <c r="C48" s="8"/>
      <c r="D48" s="12"/>
      <c r="E48" s="3"/>
      <c r="F48" s="12"/>
      <c r="G48" s="12"/>
      <c r="H48" s="12"/>
      <c r="I48" s="3"/>
    </row>
    <row r="49" spans="2:9" x14ac:dyDescent="0.2">
      <c r="B49" s="6" t="s">
        <v>12</v>
      </c>
      <c r="C49" s="1"/>
      <c r="D49" s="13">
        <v>131092</v>
      </c>
      <c r="E49" s="13">
        <v>147581</v>
      </c>
      <c r="F49" s="30">
        <v>122180</v>
      </c>
      <c r="G49" s="13">
        <v>122200</v>
      </c>
      <c r="H49" s="13">
        <v>122200</v>
      </c>
    </row>
    <row r="50" spans="2:9" x14ac:dyDescent="0.2">
      <c r="B50" s="6" t="s">
        <v>14</v>
      </c>
      <c r="C50" s="1"/>
      <c r="D50" s="31">
        <v>40391</v>
      </c>
      <c r="E50" s="35">
        <v>88530</v>
      </c>
      <c r="F50" s="13">
        <v>60452</v>
      </c>
      <c r="G50" s="1">
        <v>0</v>
      </c>
      <c r="H50" s="1">
        <v>0</v>
      </c>
    </row>
    <row r="51" spans="2:9" x14ac:dyDescent="0.2">
      <c r="B51" s="1" t="s">
        <v>13</v>
      </c>
      <c r="C51" s="1"/>
      <c r="D51" s="13">
        <v>362444</v>
      </c>
      <c r="E51" s="13">
        <v>366746</v>
      </c>
      <c r="F51" s="13">
        <v>412687</v>
      </c>
      <c r="G51" s="13">
        <v>412700</v>
      </c>
      <c r="H51" s="13">
        <v>412700</v>
      </c>
    </row>
    <row r="52" spans="2:9" x14ac:dyDescent="0.2">
      <c r="B52" s="1" t="s">
        <v>15</v>
      </c>
      <c r="C52" s="1"/>
      <c r="D52" s="13">
        <v>228000</v>
      </c>
      <c r="E52" s="35">
        <v>290000</v>
      </c>
      <c r="F52" s="13">
        <v>332000</v>
      </c>
      <c r="G52" s="13">
        <v>409000</v>
      </c>
      <c r="H52" s="13">
        <v>536000</v>
      </c>
    </row>
    <row r="53" spans="2:9" x14ac:dyDescent="0.2">
      <c r="B53" s="1" t="s">
        <v>16</v>
      </c>
      <c r="C53" s="1"/>
      <c r="D53" s="13">
        <v>43469</v>
      </c>
      <c r="E53" s="13">
        <v>137012</v>
      </c>
      <c r="F53" s="13">
        <v>122624</v>
      </c>
      <c r="G53" s="13">
        <v>147014</v>
      </c>
      <c r="H53" s="13">
        <v>157714</v>
      </c>
    </row>
    <row r="54" spans="2:9" x14ac:dyDescent="0.2">
      <c r="B54" s="1" t="s">
        <v>17</v>
      </c>
      <c r="C54" s="1"/>
      <c r="D54" s="13">
        <v>93543</v>
      </c>
      <c r="E54" s="35">
        <v>-14388</v>
      </c>
      <c r="F54" s="30">
        <v>24390</v>
      </c>
      <c r="G54" s="13">
        <v>10700</v>
      </c>
      <c r="H54" s="13">
        <v>700</v>
      </c>
    </row>
    <row r="55" spans="2:9" x14ac:dyDescent="0.2">
      <c r="B55" s="29" t="s">
        <v>33</v>
      </c>
      <c r="C55" s="2"/>
      <c r="D55" s="14">
        <f>SUM(D49:D54)</f>
        <v>898939</v>
      </c>
      <c r="E55" s="14">
        <f>SUM(E49:E54)</f>
        <v>1015481</v>
      </c>
      <c r="F55" s="14">
        <f>SUM(F49:F54)</f>
        <v>1074333</v>
      </c>
      <c r="G55" s="14">
        <f>SUM(G49:G54)</f>
        <v>1101614</v>
      </c>
      <c r="H55" s="14">
        <f>SUM(H49:H54)</f>
        <v>1229314</v>
      </c>
    </row>
    <row r="56" spans="2:9" x14ac:dyDescent="0.2">
      <c r="B56" s="60"/>
      <c r="C56" s="4"/>
      <c r="D56" s="61"/>
      <c r="E56" s="61"/>
      <c r="F56" s="61"/>
      <c r="G56" s="61"/>
      <c r="H56" s="61"/>
    </row>
    <row r="58" spans="2:9" x14ac:dyDescent="0.2">
      <c r="B58" s="2" t="s">
        <v>44</v>
      </c>
    </row>
    <row r="59" spans="2:9" x14ac:dyDescent="0.2">
      <c r="D59" s="25">
        <v>2013</v>
      </c>
      <c r="E59" s="23">
        <v>2014</v>
      </c>
      <c r="F59" s="23">
        <v>2015</v>
      </c>
      <c r="G59" s="23">
        <v>2016</v>
      </c>
      <c r="H59" s="23">
        <v>2017</v>
      </c>
    </row>
    <row r="60" spans="2:9" x14ac:dyDescent="0.2">
      <c r="B60" s="44" t="s">
        <v>46</v>
      </c>
      <c r="E60" s="3"/>
      <c r="F60" s="3"/>
      <c r="G60" s="25" t="s">
        <v>30</v>
      </c>
      <c r="H60" s="25" t="s">
        <v>31</v>
      </c>
      <c r="I60" s="3"/>
    </row>
    <row r="61" spans="2:9" x14ac:dyDescent="0.2">
      <c r="B61" s="43" t="s">
        <v>45</v>
      </c>
      <c r="D61" s="12"/>
      <c r="E61" s="12"/>
      <c r="F61" s="12"/>
      <c r="G61" s="12"/>
      <c r="H61" s="12"/>
      <c r="I61" s="3"/>
    </row>
    <row r="62" spans="2:9" x14ac:dyDescent="0.2">
      <c r="B62" t="s">
        <v>34</v>
      </c>
      <c r="D62" s="49">
        <v>624021</v>
      </c>
      <c r="E62" s="49">
        <v>561621</v>
      </c>
      <c r="F62" s="49">
        <v>499221</v>
      </c>
      <c r="G62" s="49">
        <v>436821</v>
      </c>
      <c r="H62" s="62">
        <v>374421</v>
      </c>
      <c r="I62" s="48"/>
    </row>
    <row r="63" spans="2:9" x14ac:dyDescent="0.2">
      <c r="B63" t="s">
        <v>26</v>
      </c>
      <c r="D63" s="49">
        <v>89200</v>
      </c>
      <c r="E63" s="49">
        <v>71300</v>
      </c>
      <c r="F63" s="49">
        <v>53400</v>
      </c>
      <c r="G63" s="49">
        <v>35500</v>
      </c>
      <c r="H63" s="35">
        <v>17600</v>
      </c>
      <c r="I63" s="48"/>
    </row>
    <row r="64" spans="2:9" x14ac:dyDescent="0.2">
      <c r="B64" t="s">
        <v>40</v>
      </c>
      <c r="D64" s="48"/>
      <c r="E64" s="48"/>
      <c r="F64" s="49">
        <v>166208</v>
      </c>
      <c r="G64" s="49">
        <v>147708</v>
      </c>
      <c r="H64" s="35">
        <v>129208</v>
      </c>
      <c r="I64" s="48"/>
    </row>
    <row r="65" spans="2:11" x14ac:dyDescent="0.2">
      <c r="B65" t="s">
        <v>41</v>
      </c>
      <c r="D65" s="48"/>
      <c r="E65" s="48"/>
      <c r="F65" s="48"/>
      <c r="G65" s="49">
        <v>225000</v>
      </c>
      <c r="H65" s="35">
        <v>200000</v>
      </c>
      <c r="I65" s="48"/>
    </row>
    <row r="66" spans="2:11" x14ac:dyDescent="0.2">
      <c r="B66" t="s">
        <v>42</v>
      </c>
      <c r="D66" s="51"/>
      <c r="E66" s="51"/>
      <c r="F66" s="51"/>
      <c r="G66" s="51"/>
      <c r="H66" s="15">
        <v>225000</v>
      </c>
      <c r="I66" s="48"/>
    </row>
    <row r="67" spans="2:11" x14ac:dyDescent="0.2">
      <c r="B67" s="43" t="s">
        <v>47</v>
      </c>
      <c r="D67" s="53">
        <f>SUM(D62:D66)</f>
        <v>713221</v>
      </c>
      <c r="E67" s="53">
        <f>SUM(E62:E66)</f>
        <v>632921</v>
      </c>
      <c r="F67" s="53">
        <f>SUM(F62:F66)</f>
        <v>718829</v>
      </c>
      <c r="G67" s="53">
        <f>SUM(G62:G66)</f>
        <v>845029</v>
      </c>
      <c r="H67" s="14">
        <f>SUM(H62:H66)</f>
        <v>946229</v>
      </c>
      <c r="I67" s="48"/>
      <c r="K67" s="57"/>
    </row>
    <row r="68" spans="2:11" x14ac:dyDescent="0.2">
      <c r="D68" s="24"/>
      <c r="E68" s="24"/>
      <c r="F68" s="24"/>
      <c r="G68" s="24"/>
      <c r="H68" s="24"/>
      <c r="I68" s="3"/>
    </row>
    <row r="69" spans="2:11" x14ac:dyDescent="0.2">
      <c r="B69" s="43" t="s">
        <v>48</v>
      </c>
      <c r="D69" s="48"/>
      <c r="E69" s="48"/>
      <c r="F69" s="48"/>
      <c r="G69" s="48"/>
      <c r="H69" s="63"/>
      <c r="I69" s="48"/>
    </row>
    <row r="70" spans="2:11" x14ac:dyDescent="0.2">
      <c r="B70" t="s">
        <v>49</v>
      </c>
      <c r="D70" s="52">
        <v>185718</v>
      </c>
      <c r="E70" s="52">
        <v>382560</v>
      </c>
      <c r="F70" s="52">
        <v>355504</v>
      </c>
      <c r="G70" s="52">
        <v>256585</v>
      </c>
      <c r="H70" s="15">
        <v>283085</v>
      </c>
      <c r="I70" s="48"/>
    </row>
    <row r="71" spans="2:11" x14ac:dyDescent="0.2">
      <c r="B71" s="43" t="s">
        <v>50</v>
      </c>
      <c r="D71" s="53">
        <v>185718</v>
      </c>
      <c r="E71" s="53">
        <v>382560</v>
      </c>
      <c r="F71" s="53">
        <v>355504</v>
      </c>
      <c r="G71" s="56">
        <v>256585</v>
      </c>
      <c r="H71" s="42">
        <v>283085</v>
      </c>
      <c r="I71" s="48"/>
    </row>
    <row r="72" spans="2:11" x14ac:dyDescent="0.2">
      <c r="B72" s="43"/>
      <c r="D72" s="48"/>
      <c r="E72" s="48"/>
      <c r="F72" s="50"/>
      <c r="G72" s="48"/>
      <c r="H72" s="34"/>
      <c r="I72" s="48"/>
    </row>
    <row r="73" spans="2:11" x14ac:dyDescent="0.2">
      <c r="B73" s="45" t="s">
        <v>51</v>
      </c>
      <c r="D73" s="55">
        <f>D67+D71</f>
        <v>898939</v>
      </c>
      <c r="E73" s="55">
        <f>E67+E71</f>
        <v>1015481</v>
      </c>
      <c r="F73" s="54">
        <v>1074333</v>
      </c>
      <c r="G73" s="55">
        <f>G67+G71</f>
        <v>1101614</v>
      </c>
      <c r="H73" s="54">
        <f>H67+H71</f>
        <v>1229314</v>
      </c>
      <c r="I73" s="48"/>
    </row>
    <row r="75" spans="2:11" x14ac:dyDescent="0.2">
      <c r="B75" s="46" t="s">
        <v>52</v>
      </c>
      <c r="E75" s="3"/>
      <c r="F75" s="3"/>
      <c r="G75" s="3"/>
      <c r="H75" s="3"/>
      <c r="I75" s="3"/>
    </row>
    <row r="76" spans="2:11" x14ac:dyDescent="0.2">
      <c r="B76" s="43" t="s">
        <v>53</v>
      </c>
      <c r="D76" s="12"/>
      <c r="E76" s="12"/>
      <c r="F76" s="12"/>
      <c r="G76" s="12"/>
      <c r="H76" s="12"/>
      <c r="I76" s="3"/>
    </row>
    <row r="77" spans="2:11" x14ac:dyDescent="0.2">
      <c r="B77" t="s">
        <v>53</v>
      </c>
      <c r="D77" s="49">
        <v>43469</v>
      </c>
      <c r="E77" s="49">
        <v>137012</v>
      </c>
      <c r="F77" s="49">
        <v>122624</v>
      </c>
      <c r="G77" s="49">
        <v>147014</v>
      </c>
      <c r="H77" s="62">
        <v>157714</v>
      </c>
      <c r="I77" s="48"/>
    </row>
    <row r="78" spans="2:11" x14ac:dyDescent="0.2">
      <c r="B78" t="s">
        <v>15</v>
      </c>
      <c r="D78" s="49">
        <v>228000</v>
      </c>
      <c r="E78" s="49">
        <v>290000</v>
      </c>
      <c r="F78" s="49">
        <v>332000</v>
      </c>
      <c r="G78" s="49">
        <v>409000</v>
      </c>
      <c r="H78" s="35">
        <v>536000</v>
      </c>
      <c r="I78" s="48"/>
    </row>
    <row r="79" spans="2:11" x14ac:dyDescent="0.2">
      <c r="B79" t="s">
        <v>17</v>
      </c>
      <c r="D79" s="52">
        <v>93543</v>
      </c>
      <c r="E79" s="52">
        <v>-14388</v>
      </c>
      <c r="F79" s="52">
        <v>24390</v>
      </c>
      <c r="G79" s="52">
        <v>10700</v>
      </c>
      <c r="H79" s="15">
        <v>700</v>
      </c>
      <c r="I79" s="48"/>
    </row>
    <row r="80" spans="2:11" x14ac:dyDescent="0.2">
      <c r="B80" s="43" t="s">
        <v>54</v>
      </c>
      <c r="D80" s="53">
        <f>SUM(D77:D79)</f>
        <v>365012</v>
      </c>
      <c r="E80" s="53">
        <f>SUM(E77:E79)</f>
        <v>412624</v>
      </c>
      <c r="F80" s="53">
        <f>SUM(F77:F79)</f>
        <v>479014</v>
      </c>
      <c r="G80" s="53">
        <f>SUM(G77:G79)</f>
        <v>566714</v>
      </c>
      <c r="H80" s="14">
        <f>SUM(H77:H79)</f>
        <v>694414</v>
      </c>
      <c r="I80" s="48"/>
    </row>
    <row r="81" spans="2:9" x14ac:dyDescent="0.2">
      <c r="E81" s="3"/>
      <c r="F81" s="3"/>
      <c r="G81" s="3"/>
      <c r="H81" s="3"/>
      <c r="I81" s="3"/>
    </row>
    <row r="82" spans="2:9" x14ac:dyDescent="0.2">
      <c r="B82" s="43" t="s">
        <v>55</v>
      </c>
      <c r="D82" s="12"/>
      <c r="E82" s="12"/>
      <c r="F82" s="12"/>
      <c r="G82" s="12"/>
      <c r="H82" s="12"/>
      <c r="I82" s="3"/>
    </row>
    <row r="83" spans="2:9" x14ac:dyDescent="0.2">
      <c r="B83" t="s">
        <v>12</v>
      </c>
      <c r="D83" s="49">
        <v>131092</v>
      </c>
      <c r="E83" s="49">
        <v>147581</v>
      </c>
      <c r="F83" s="49">
        <v>122180</v>
      </c>
      <c r="G83" s="49">
        <v>122200</v>
      </c>
      <c r="H83" s="62">
        <v>122200</v>
      </c>
      <c r="I83" s="48"/>
    </row>
    <row r="84" spans="2:9" x14ac:dyDescent="0.2">
      <c r="B84" s="47" t="s">
        <v>56</v>
      </c>
      <c r="D84" s="49">
        <v>40391</v>
      </c>
      <c r="E84" s="49">
        <v>88530</v>
      </c>
      <c r="F84" s="49">
        <v>60452</v>
      </c>
      <c r="G84" s="48">
        <v>0</v>
      </c>
      <c r="H84" s="34">
        <v>0</v>
      </c>
      <c r="I84" s="48"/>
    </row>
    <row r="85" spans="2:9" x14ac:dyDescent="0.2">
      <c r="B85" s="47" t="s">
        <v>13</v>
      </c>
      <c r="D85" s="52">
        <v>362444</v>
      </c>
      <c r="E85" s="52">
        <v>366746</v>
      </c>
      <c r="F85" s="52">
        <v>412687</v>
      </c>
      <c r="G85" s="52">
        <v>412700</v>
      </c>
      <c r="H85" s="15">
        <v>412700</v>
      </c>
      <c r="I85" s="48"/>
    </row>
    <row r="86" spans="2:9" x14ac:dyDescent="0.2">
      <c r="B86" s="43" t="s">
        <v>57</v>
      </c>
      <c r="D86" s="53">
        <f>SUM(D83:D85)</f>
        <v>533927</v>
      </c>
      <c r="E86" s="53">
        <f>SUM(E83:E85)</f>
        <v>602857</v>
      </c>
      <c r="F86" s="53">
        <v>595319</v>
      </c>
      <c r="G86" s="53">
        <f>SUM(G83:G85)</f>
        <v>534900</v>
      </c>
      <c r="H86" s="14">
        <f>SUM(H83:H85)</f>
        <v>534900</v>
      </c>
      <c r="I86" s="48"/>
    </row>
    <row r="87" spans="2:9" x14ac:dyDescent="0.2">
      <c r="B87" s="45" t="s">
        <v>58</v>
      </c>
      <c r="D87" s="48"/>
      <c r="E87" s="48"/>
      <c r="F87" s="48"/>
      <c r="G87" s="48"/>
      <c r="H87" s="34"/>
      <c r="I87" s="48"/>
    </row>
    <row r="88" spans="2:9" x14ac:dyDescent="0.2">
      <c r="B88" s="45" t="s">
        <v>59</v>
      </c>
      <c r="D88" s="55">
        <f>D80+D86</f>
        <v>898939</v>
      </c>
      <c r="E88" s="55">
        <f>E80+E86</f>
        <v>1015481</v>
      </c>
      <c r="F88" s="55">
        <v>1074333</v>
      </c>
      <c r="G88" s="55">
        <f>G80+G86</f>
        <v>1101614</v>
      </c>
      <c r="H88" s="54">
        <f>H80+H86</f>
        <v>1229314</v>
      </c>
      <c r="I88" s="48"/>
    </row>
    <row r="91" spans="2:9" x14ac:dyDescent="0.2">
      <c r="B91" s="45" t="s">
        <v>60</v>
      </c>
      <c r="D91" s="58">
        <v>0.40600000000000003</v>
      </c>
      <c r="E91" s="59">
        <v>0.40600000000000003</v>
      </c>
      <c r="F91" s="59">
        <v>0.44600000000000001</v>
      </c>
      <c r="G91" s="59">
        <v>0.51400000000000001</v>
      </c>
      <c r="H91" s="59">
        <v>0.56499999999999995</v>
      </c>
    </row>
  </sheetData>
  <phoneticPr fontId="0" type="noConversion"/>
  <pageMargins left="0.75" right="0.75" top="1" bottom="1" header="0.5" footer="0.5"/>
  <pageSetup paperSize="9" scale="75" orientation="portrait" horizontalDpi="360" verticalDpi="360" r:id="rId1"/>
  <headerFooter alignWithMargins="0">
    <oddFooter>&amp;F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Nordberg &amp;Hilmersson Revision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 Hilmersson</dc:creator>
  <cp:lastModifiedBy>Ägaren</cp:lastModifiedBy>
  <cp:lastPrinted>2016-02-24T12:16:54Z</cp:lastPrinted>
  <dcterms:created xsi:type="dcterms:W3CDTF">1999-02-20T12:50:15Z</dcterms:created>
  <dcterms:modified xsi:type="dcterms:W3CDTF">2016-02-24T12:22:31Z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-1110413094</vt:i4>
  </property>
  <property fmtid="{D5CDD505-2E9C-101B-9397-08002B2CF9AE}" pid="3" name="_EmailSubject">
    <vt:lpwstr>Årsmöte</vt:lpwstr>
  </property>
  <property fmtid="{D5CDD505-2E9C-101B-9397-08002B2CF9AE}" pid="4" name="_AuthorEmail">
    <vt:lpwstr>berth.hilmersson@telia.com</vt:lpwstr>
  </property>
  <property fmtid="{D5CDD505-2E9C-101B-9397-08002B2CF9AE}" pid="5" name="_AuthorEmailDisplayName">
    <vt:lpwstr>Berth Hilmersson</vt:lpwstr>
  </property>
  <property fmtid="{D5CDD505-2E9C-101B-9397-08002B2CF9AE}" pid="6" name="_ReviewingToolsShownOnce">
    <vt:lpwstr/>
  </property>
</Properties>
</file>